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https://beaufortcountysc.sharepoint.com/sites/SWR/Shared Documents/USDA grant/"/>
    </mc:Choice>
  </mc:AlternateContent>
  <xr:revisionPtr revIDLastSave="622" documentId="8_{83821B84-2DDC-4318-BDC3-06F0DDE7F3C3}" xr6:coauthVersionLast="47" xr6:coauthVersionMax="47" xr10:uidLastSave="{0CDB3CE5-FC38-491E-B449-24C63C28E8F9}"/>
  <bookViews>
    <workbookView xWindow="-110" yWindow="-110" windowWidth="19420" windowHeight="10300" xr2:uid="{00000000-000D-0000-FFFF-FFFF00000000}"/>
  </bookViews>
  <sheets>
    <sheet name="Compost Pilot Tracking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9" i="1" l="1"/>
  <c r="I59" i="1"/>
  <c r="H59" i="1"/>
  <c r="G59" i="1"/>
  <c r="I61" i="1"/>
  <c r="G61" i="1" l="1"/>
  <c r="E76" i="1"/>
  <c r="I2" i="1"/>
  <c r="G3" i="1" l="1"/>
  <c r="G2" i="1" l="1"/>
</calcChain>
</file>

<file path=xl/sharedStrings.xml><?xml version="1.0" encoding="utf-8"?>
<sst xmlns="http://schemas.openxmlformats.org/spreadsheetml/2006/main" count="252" uniqueCount="105">
  <si>
    <t>Date</t>
  </si>
  <si>
    <t>Vendor</t>
  </si>
  <si>
    <t>Description</t>
  </si>
  <si>
    <t>Category</t>
  </si>
  <si>
    <t>Amount ($)</t>
  </si>
  <si>
    <t>Funding Source (County/NIFA)</t>
  </si>
  <si>
    <t>Running Total - County</t>
  </si>
  <si>
    <t xml:space="preserve">DES grant Total </t>
  </si>
  <si>
    <t>Running Total - NIFA</t>
  </si>
  <si>
    <t xml:space="preserve">Drawdowns </t>
  </si>
  <si>
    <t xml:space="preserve">Notes </t>
  </si>
  <si>
    <t>HDR</t>
  </si>
  <si>
    <t xml:space="preserve">Compost Plan </t>
  </si>
  <si>
    <t xml:space="preserve">Planning </t>
  </si>
  <si>
    <t>NIFA</t>
  </si>
  <si>
    <t>Y</t>
  </si>
  <si>
    <t>Compost Permit</t>
  </si>
  <si>
    <t xml:space="preserve">Permitting </t>
  </si>
  <si>
    <t>COUNTY</t>
  </si>
  <si>
    <t xml:space="preserve">NIFA </t>
  </si>
  <si>
    <t>y</t>
  </si>
  <si>
    <t xml:space="preserve">HDR </t>
  </si>
  <si>
    <t xml:space="preserve">Compost Permit </t>
  </si>
  <si>
    <t xml:space="preserve">County </t>
  </si>
  <si>
    <t>MoonDog</t>
  </si>
  <si>
    <t>Digital Content</t>
  </si>
  <si>
    <t xml:space="preserve">Ed/Outreach </t>
  </si>
  <si>
    <t>Signs Now</t>
  </si>
  <si>
    <t xml:space="preserve">Compost Decals </t>
  </si>
  <si>
    <t>Equipment</t>
  </si>
  <si>
    <t>DES</t>
  </si>
  <si>
    <t>Grainger</t>
  </si>
  <si>
    <t xml:space="preserve">Shed-Shanklin </t>
  </si>
  <si>
    <t xml:space="preserve">Grainger </t>
  </si>
  <si>
    <t>Sheds-Centers</t>
  </si>
  <si>
    <t xml:space="preserve">Equipment </t>
  </si>
  <si>
    <t>GreenMntn</t>
  </si>
  <si>
    <t>In-vessel</t>
  </si>
  <si>
    <t>In-Vessel</t>
  </si>
  <si>
    <t>Websaurant</t>
  </si>
  <si>
    <t>compost crocs</t>
  </si>
  <si>
    <t>Bobcat</t>
  </si>
  <si>
    <t>wood chipper!!</t>
  </si>
  <si>
    <t>County/DES</t>
  </si>
  <si>
    <t xml:space="preserve">Compost bin stickers </t>
  </si>
  <si>
    <t xml:space="preserve">Shed Signs </t>
  </si>
  <si>
    <t xml:space="preserve">Shaefer </t>
  </si>
  <si>
    <t>Roll carts</t>
  </si>
  <si>
    <t>Sharper Edge</t>
  </si>
  <si>
    <t>Concrete Pad</t>
  </si>
  <si>
    <t xml:space="preserve">Site </t>
  </si>
  <si>
    <t>Compostable bags</t>
  </si>
  <si>
    <t>Lowes</t>
  </si>
  <si>
    <t xml:space="preserve">Buckets </t>
  </si>
  <si>
    <t xml:space="preserve">All Padlocks </t>
  </si>
  <si>
    <t>Padlocks</t>
  </si>
  <si>
    <t>Locks/Cables</t>
  </si>
  <si>
    <t xml:space="preserve">Selectric </t>
  </si>
  <si>
    <t xml:space="preserve">Electricity Needs </t>
  </si>
  <si>
    <t xml:space="preserve">Taylors </t>
  </si>
  <si>
    <t>Mulch</t>
  </si>
  <si>
    <t xml:space="preserve">Shed panels </t>
  </si>
  <si>
    <t>Dominion</t>
  </si>
  <si>
    <t xml:space="preserve">Signs Now </t>
  </si>
  <si>
    <t>Shed Signs</t>
  </si>
  <si>
    <t>BTC</t>
  </si>
  <si>
    <t>Pole Barn</t>
  </si>
  <si>
    <t>Site</t>
  </si>
  <si>
    <t>Cool Sheds</t>
  </si>
  <si>
    <t>Barn Shed</t>
  </si>
  <si>
    <t>Webstaurant</t>
  </si>
  <si>
    <t>Compsot crocs</t>
  </si>
  <si>
    <t>Roll Cart decals</t>
  </si>
  <si>
    <t>Shaefer Plastics</t>
  </si>
  <si>
    <t>Roll Carts</t>
  </si>
  <si>
    <t>Green Products</t>
  </si>
  <si>
    <t>Compost bags</t>
  </si>
  <si>
    <t>2025 Annual Project Financial Report - submitted on 1/20/26 for project expenses 10/1/24 - 9/30/25: NIFA draws = 83,530.20 and Match = 40,640</t>
  </si>
  <si>
    <t>Adams</t>
  </si>
  <si>
    <t>Billboard</t>
  </si>
  <si>
    <t xml:space="preserve">A Frame Signs </t>
  </si>
  <si>
    <t>Compost study</t>
  </si>
  <si>
    <t xml:space="preserve">planning </t>
  </si>
  <si>
    <t>Banners-school</t>
  </si>
  <si>
    <t>Compost stickers</t>
  </si>
  <si>
    <t>crock decals</t>
  </si>
  <si>
    <t>Budget Print</t>
  </si>
  <si>
    <t>Compost booklet</t>
  </si>
  <si>
    <t>Moondog</t>
  </si>
  <si>
    <t>Animation</t>
  </si>
  <si>
    <t>Alpha</t>
  </si>
  <si>
    <t>Rack Cards &amp; Flyers</t>
  </si>
  <si>
    <t xml:space="preserve">DES bought 3 of 4 sheds </t>
  </si>
  <si>
    <t>Center Signs</t>
  </si>
  <si>
    <t xml:space="preserve">Totals </t>
  </si>
  <si>
    <t xml:space="preserve">Grant match amount </t>
  </si>
  <si>
    <t xml:space="preserve">Remaining </t>
  </si>
  <si>
    <t xml:space="preserve">UpComing Purchases </t>
  </si>
  <si>
    <t>Containers</t>
  </si>
  <si>
    <t xml:space="preserve">Schools </t>
  </si>
  <si>
    <t xml:space="preserve">Signage </t>
  </si>
  <si>
    <t xml:space="preserve">Sign Stands </t>
  </si>
  <si>
    <t>Mailers</t>
  </si>
  <si>
    <t xml:space="preserve">Education </t>
  </si>
  <si>
    <t xml:space="preserve">Flyers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</si>
</sst>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3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4" fontId="0" fillId="3" borderId="1" xfId="0" applyNumberFormat="1" applyFill="1" applyBorder="1"/>
    <xf numFmtId="0" fontId="0" fillId="3" borderId="1" xfId="0" applyFill="1" applyBorder="1"/>
    <xf numFmtId="164" fontId="0" fillId="3" borderId="1" xfId="0" applyNumberFormat="1" applyFill="1" applyBorder="1"/>
    <xf numFmtId="0" fontId="0" fillId="3" borderId="1" xfId="0" applyFill="1" applyBorder="1" applyAlignment="1">
      <alignment horizontal="center"/>
    </xf>
    <xf numFmtId="14" fontId="0" fillId="2" borderId="1" xfId="0" applyNumberFormat="1" applyFill="1" applyBorder="1"/>
    <xf numFmtId="0" fontId="0" fillId="2" borderId="1" xfId="0" applyFill="1" applyBorder="1"/>
    <xf numFmtId="164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3" borderId="2" xfId="0" applyFill="1" applyBorder="1"/>
    <xf numFmtId="0" fontId="2" fillId="0" borderId="2" xfId="0" applyFont="1" applyBorder="1"/>
    <xf numFmtId="164" fontId="0" fillId="4" borderId="0" xfId="0" applyNumberFormat="1" applyFill="1"/>
    <xf numFmtId="164" fontId="0" fillId="2" borderId="1" xfId="1" applyNumberFormat="1" applyFont="1" applyFill="1" applyBorder="1"/>
    <xf numFmtId="164" fontId="0" fillId="3" borderId="1" xfId="1" applyNumberFormat="1" applyFont="1" applyFill="1" applyBorder="1"/>
    <xf numFmtId="0" fontId="2" fillId="0" borderId="0" xfId="0" applyFont="1"/>
    <xf numFmtId="0" fontId="0" fillId="5" borderId="1" xfId="0" applyFill="1" applyBorder="1"/>
    <xf numFmtId="164" fontId="0" fillId="0" borderId="0" xfId="0" applyNumberFormat="1"/>
    <xf numFmtId="16" fontId="0" fillId="3" borderId="1" xfId="0" applyNumberFormat="1" applyFill="1" applyBorder="1"/>
    <xf numFmtId="14" fontId="0" fillId="3" borderId="0" xfId="0" applyNumberFormat="1" applyFill="1"/>
    <xf numFmtId="14" fontId="0" fillId="2" borderId="0" xfId="0" applyNumberFormat="1" applyFill="1"/>
    <xf numFmtId="0" fontId="0" fillId="3" borderId="0" xfId="0" applyFill="1"/>
    <xf numFmtId="0" fontId="2" fillId="0" borderId="0" xfId="0" applyFont="1" applyBorder="1"/>
    <xf numFmtId="0" fontId="2" fillId="5" borderId="1" xfId="0" applyFont="1" applyFill="1" applyBorder="1"/>
    <xf numFmtId="0" fontId="0" fillId="5" borderId="1" xfId="0" applyFill="1" applyBorder="1" applyAlignment="1">
      <alignment horizontal="center"/>
    </xf>
    <xf numFmtId="14" fontId="0" fillId="2" borderId="1" xfId="0" applyNumberFormat="1" applyFont="1" applyFill="1" applyBorder="1"/>
    <xf numFmtId="0" fontId="0" fillId="2" borderId="1" xfId="0" applyFont="1" applyFill="1" applyBorder="1"/>
    <xf numFmtId="0" fontId="0" fillId="2" borderId="1" xfId="0" applyFont="1" applyFill="1" applyBorder="1" applyAlignment="1">
      <alignment horizontal="center"/>
    </xf>
    <xf numFmtId="14" fontId="0" fillId="5" borderId="1" xfId="0" applyNumberFormat="1" applyFill="1" applyBorder="1"/>
    <xf numFmtId="164" fontId="0" fillId="5" borderId="1" xfId="0" applyNumberFormat="1" applyFill="1" applyBorder="1"/>
    <xf numFmtId="14" fontId="0" fillId="5" borderId="1" xfId="0" applyNumberFormat="1" applyFont="1" applyFill="1" applyBorder="1"/>
    <xf numFmtId="0" fontId="0" fillId="3" borderId="0" xfId="0" applyFill="1" applyBorder="1"/>
    <xf numFmtId="0" fontId="0" fillId="2" borderId="0" xfId="0" applyFill="1" applyBorder="1"/>
    <xf numFmtId="14" fontId="0" fillId="3" borderId="0" xfId="0" applyNumberFormat="1" applyFill="1" applyBorder="1"/>
    <xf numFmtId="164" fontId="0" fillId="5" borderId="1" xfId="1" applyNumberFormat="1" applyFont="1" applyFill="1" applyBorder="1"/>
    <xf numFmtId="0" fontId="0" fillId="0" borderId="0" xfId="0" applyFill="1"/>
    <xf numFmtId="0" fontId="0" fillId="0" borderId="0" xfId="0" applyFill="1" applyBorder="1"/>
    <xf numFmtId="16" fontId="2" fillId="0" borderId="0" xfId="0" applyNumberFormat="1" applyFont="1" applyFill="1"/>
    <xf numFmtId="0" fontId="0" fillId="6" borderId="0" xfId="0" applyFill="1" applyBorder="1"/>
    <xf numFmtId="0" fontId="0" fillId="6" borderId="2" xfId="0" applyFill="1" applyBorder="1"/>
    <xf numFmtId="164" fontId="0" fillId="6" borderId="0" xfId="1" applyNumberFormat="1" applyFont="1" applyFill="1" applyBorder="1"/>
    <xf numFmtId="0" fontId="0" fillId="6" borderId="0" xfId="0" applyFill="1" applyAlignment="1">
      <alignment horizontal="center"/>
    </xf>
    <xf numFmtId="0" fontId="0" fillId="6" borderId="0" xfId="0" applyFill="1"/>
    <xf numFmtId="164" fontId="0" fillId="3" borderId="0" xfId="0" applyNumberFormat="1" applyFill="1"/>
    <xf numFmtId="0" fontId="2" fillId="0" borderId="5" xfId="0" applyFont="1" applyBorder="1"/>
    <xf numFmtId="0" fontId="0" fillId="3" borderId="5" xfId="0" applyFill="1" applyBorder="1"/>
    <xf numFmtId="0" fontId="0" fillId="2" borderId="5" xfId="0" applyFill="1" applyBorder="1"/>
    <xf numFmtId="0" fontId="0" fillId="5" borderId="5" xfId="0" applyFill="1" applyBorder="1"/>
    <xf numFmtId="0" fontId="0" fillId="2" borderId="5" xfId="0" applyFont="1" applyFill="1" applyBorder="1"/>
    <xf numFmtId="0" fontId="0" fillId="3" borderId="6" xfId="0" applyFill="1" applyBorder="1"/>
    <xf numFmtId="0" fontId="2" fillId="0" borderId="4" xfId="0" applyFont="1" applyBorder="1"/>
    <xf numFmtId="0" fontId="0" fillId="0" borderId="1" xfId="0" applyFill="1" applyBorder="1"/>
    <xf numFmtId="164" fontId="0" fillId="0" borderId="1" xfId="1" applyNumberFormat="1" applyFont="1" applyFill="1" applyBorder="1"/>
    <xf numFmtId="0" fontId="0" fillId="0" borderId="1" xfId="0" applyFill="1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/>
    <xf numFmtId="164" fontId="0" fillId="0" borderId="9" xfId="1" applyNumberFormat="1" applyFont="1" applyFill="1" applyBorder="1"/>
    <xf numFmtId="0" fontId="0" fillId="0" borderId="9" xfId="0" applyFill="1" applyBorder="1" applyAlignment="1">
      <alignment horizontal="center"/>
    </xf>
    <xf numFmtId="0" fontId="0" fillId="0" borderId="10" xfId="0" applyBorder="1"/>
    <xf numFmtId="0" fontId="0" fillId="0" borderId="11" xfId="0" applyFill="1" applyBorder="1"/>
    <xf numFmtId="0" fontId="0" fillId="0" borderId="12" xfId="0" applyBorder="1"/>
    <xf numFmtId="16" fontId="0" fillId="0" borderId="11" xfId="0" applyNumberFormat="1" applyFill="1" applyBorder="1"/>
    <xf numFmtId="0" fontId="0" fillId="0" borderId="13" xfId="0" applyFill="1" applyBorder="1"/>
    <xf numFmtId="0" fontId="0" fillId="0" borderId="14" xfId="0" applyFill="1" applyBorder="1"/>
    <xf numFmtId="0" fontId="0" fillId="0" borderId="15" xfId="0" applyFill="1" applyBorder="1"/>
    <xf numFmtId="0" fontId="0" fillId="0" borderId="15" xfId="0" applyFill="1" applyBorder="1" applyAlignment="1">
      <alignment horizontal="center"/>
    </xf>
    <xf numFmtId="0" fontId="0" fillId="0" borderId="16" xfId="0" applyBorder="1"/>
    <xf numFmtId="164" fontId="2" fillId="5" borderId="1" xfId="1" applyNumberFormat="1" applyFont="1" applyFill="1" applyBorder="1"/>
    <xf numFmtId="164" fontId="0" fillId="5" borderId="3" xfId="1" applyNumberFormat="1" applyFont="1" applyFill="1" applyBorder="1"/>
    <xf numFmtId="164" fontId="0" fillId="5" borderId="9" xfId="1" applyNumberFormat="1" applyFont="1" applyFill="1" applyBorder="1"/>
    <xf numFmtId="164" fontId="0" fillId="5" borderId="15" xfId="1" applyNumberFormat="1" applyFont="1" applyFill="1" applyBorder="1"/>
    <xf numFmtId="164" fontId="0" fillId="6" borderId="0" xfId="1" applyNumberFormat="1" applyFont="1" applyFill="1"/>
    <xf numFmtId="164" fontId="0" fillId="0" borderId="0" xfId="1" applyNumberFormat="1" applyFont="1" applyFill="1"/>
    <xf numFmtId="164" fontId="0" fillId="5" borderId="0" xfId="1" applyNumberFormat="1" applyFont="1" applyFill="1"/>
    <xf numFmtId="164" fontId="2" fillId="2" borderId="1" xfId="1" applyNumberFormat="1" applyFont="1" applyFill="1" applyBorder="1"/>
    <xf numFmtId="164" fontId="0" fillId="2" borderId="3" xfId="1" applyNumberFormat="1" applyFont="1" applyFill="1" applyBorder="1"/>
    <xf numFmtId="164" fontId="0" fillId="2" borderId="9" xfId="1" applyNumberFormat="1" applyFont="1" applyFill="1" applyBorder="1"/>
    <xf numFmtId="164" fontId="0" fillId="2" borderId="15" xfId="1" applyNumberFormat="1" applyFont="1" applyFill="1" applyBorder="1"/>
    <xf numFmtId="164" fontId="0" fillId="2" borderId="0" xfId="1" applyNumberFormat="1" applyFont="1" applyFill="1"/>
    <xf numFmtId="164" fontId="2" fillId="3" borderId="1" xfId="0" applyNumberFormat="1" applyFont="1" applyFill="1" applyBorder="1"/>
    <xf numFmtId="164" fontId="0" fillId="3" borderId="1" xfId="0" applyNumberFormat="1" applyFont="1" applyFill="1" applyBorder="1"/>
    <xf numFmtId="164" fontId="0" fillId="3" borderId="3" xfId="0" applyNumberFormat="1" applyFill="1" applyBorder="1"/>
    <xf numFmtId="164" fontId="0" fillId="3" borderId="9" xfId="0" applyNumberFormat="1" applyFill="1" applyBorder="1"/>
    <xf numFmtId="164" fontId="0" fillId="3" borderId="15" xfId="0" applyNumberFormat="1" applyFill="1" applyBorder="1"/>
    <xf numFmtId="164" fontId="0" fillId="6" borderId="0" xfId="0" applyNumberFormat="1" applyFill="1"/>
    <xf numFmtId="164" fontId="0" fillId="0" borderId="0" xfId="0" applyNumberFormat="1" applyFill="1"/>
    <xf numFmtId="0" fontId="0" fillId="7" borderId="9" xfId="0" applyFill="1" applyBorder="1"/>
    <xf numFmtId="164" fontId="0" fillId="0" borderId="12" xfId="0" applyNumberFormat="1" applyBorder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0"/>
  <sheetViews>
    <sheetView tabSelected="1" topLeftCell="D52" workbookViewId="0">
      <selection activeCell="K59" sqref="K59"/>
    </sheetView>
  </sheetViews>
  <sheetFormatPr defaultRowHeight="14.45"/>
  <cols>
    <col min="1" max="1" width="12.5703125" bestFit="1" customWidth="1"/>
    <col min="2" max="2" width="15" bestFit="1" customWidth="1"/>
    <col min="3" max="3" width="17.7109375" customWidth="1"/>
    <col min="4" max="4" width="14" customWidth="1"/>
    <col min="5" max="5" width="16" customWidth="1"/>
    <col min="6" max="6" width="27.5703125" style="1" customWidth="1"/>
    <col min="7" max="7" width="22.28515625" style="83" customWidth="1"/>
    <col min="8" max="8" width="22.28515625" style="78" customWidth="1"/>
    <col min="9" max="9" width="19.7109375" style="45" customWidth="1"/>
    <col min="10" max="10" width="13" customWidth="1"/>
    <col min="11" max="11" width="32.7109375" customWidth="1"/>
    <col min="12" max="12" width="15.85546875" customWidth="1"/>
  </cols>
  <sheetData>
    <row r="1" spans="1:12">
      <c r="A1" s="2" t="s">
        <v>0</v>
      </c>
      <c r="B1" s="46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79" t="s">
        <v>6</v>
      </c>
      <c r="H1" s="72" t="s">
        <v>7</v>
      </c>
      <c r="I1" s="84" t="s">
        <v>8</v>
      </c>
      <c r="J1" s="2" t="s">
        <v>9</v>
      </c>
      <c r="K1" s="52" t="s">
        <v>10</v>
      </c>
      <c r="L1" s="13"/>
    </row>
    <row r="2" spans="1:12">
      <c r="A2" s="4">
        <v>45532</v>
      </c>
      <c r="B2" s="47" t="s">
        <v>11</v>
      </c>
      <c r="C2" s="5" t="s">
        <v>12</v>
      </c>
      <c r="D2" s="5" t="s">
        <v>13</v>
      </c>
      <c r="E2" s="6">
        <v>2850</v>
      </c>
      <c r="F2" s="7" t="s">
        <v>14</v>
      </c>
      <c r="G2" s="15" t="str">
        <f>IF(F2="County",SUMIF(F:F,"County",E:E),"")</f>
        <v/>
      </c>
      <c r="H2" s="36"/>
      <c r="I2" s="6">
        <f>E2</f>
        <v>2850</v>
      </c>
      <c r="J2" s="5" t="s">
        <v>15</v>
      </c>
      <c r="K2" s="24"/>
      <c r="L2" s="24"/>
    </row>
    <row r="3" spans="1:12">
      <c r="A3" s="8">
        <v>45532</v>
      </c>
      <c r="B3" s="48" t="s">
        <v>11</v>
      </c>
      <c r="C3" s="9" t="s">
        <v>16</v>
      </c>
      <c r="D3" s="9" t="s">
        <v>17</v>
      </c>
      <c r="E3" s="10">
        <v>2982</v>
      </c>
      <c r="F3" s="11" t="s">
        <v>18</v>
      </c>
      <c r="G3" s="15">
        <f>E3</f>
        <v>2982</v>
      </c>
      <c r="H3" s="36"/>
      <c r="I3" s="6"/>
      <c r="J3" s="9"/>
      <c r="K3" s="24"/>
      <c r="L3" s="24"/>
    </row>
    <row r="4" spans="1:12">
      <c r="A4" s="4">
        <v>45579</v>
      </c>
      <c r="B4" s="47" t="s">
        <v>11</v>
      </c>
      <c r="C4" s="5" t="s">
        <v>12</v>
      </c>
      <c r="D4" s="5" t="s">
        <v>13</v>
      </c>
      <c r="E4" s="6">
        <v>12500</v>
      </c>
      <c r="F4" s="7" t="s">
        <v>14</v>
      </c>
      <c r="G4" s="15"/>
      <c r="H4" s="36"/>
      <c r="I4" s="6">
        <v>12500</v>
      </c>
      <c r="J4" s="5" t="s">
        <v>15</v>
      </c>
      <c r="K4" s="24"/>
      <c r="L4" s="24"/>
    </row>
    <row r="5" spans="1:12">
      <c r="A5" s="8">
        <v>45594</v>
      </c>
      <c r="B5" s="48" t="s">
        <v>11</v>
      </c>
      <c r="C5" s="9" t="s">
        <v>16</v>
      </c>
      <c r="D5" s="9" t="s">
        <v>13</v>
      </c>
      <c r="E5" s="10">
        <v>5135</v>
      </c>
      <c r="F5" s="11" t="s">
        <v>18</v>
      </c>
      <c r="G5" s="15">
        <v>5135</v>
      </c>
      <c r="H5" s="36"/>
      <c r="I5" s="6"/>
      <c r="J5" s="9"/>
      <c r="K5" s="24"/>
      <c r="L5" s="24"/>
    </row>
    <row r="6" spans="1:12">
      <c r="A6" s="4">
        <v>45616</v>
      </c>
      <c r="B6" s="47" t="s">
        <v>11</v>
      </c>
      <c r="C6" s="5" t="s">
        <v>12</v>
      </c>
      <c r="D6" s="5" t="s">
        <v>13</v>
      </c>
      <c r="E6" s="6">
        <v>7150</v>
      </c>
      <c r="F6" s="7" t="s">
        <v>19</v>
      </c>
      <c r="G6" s="15"/>
      <c r="H6" s="36"/>
      <c r="I6" s="6">
        <v>7150</v>
      </c>
      <c r="J6" s="5" t="s">
        <v>20</v>
      </c>
      <c r="K6" s="24"/>
      <c r="L6" s="24"/>
    </row>
    <row r="7" spans="1:12">
      <c r="A7" s="8">
        <v>45616</v>
      </c>
      <c r="B7" s="48" t="s">
        <v>21</v>
      </c>
      <c r="C7" s="9" t="s">
        <v>22</v>
      </c>
      <c r="D7" s="9">
        <v>30397</v>
      </c>
      <c r="E7" s="10">
        <v>16743</v>
      </c>
      <c r="F7" s="11" t="s">
        <v>23</v>
      </c>
      <c r="G7" s="15">
        <v>16473</v>
      </c>
      <c r="H7" s="36"/>
      <c r="I7" s="6"/>
      <c r="J7" s="9"/>
      <c r="K7" s="24"/>
      <c r="L7" s="24"/>
    </row>
    <row r="8" spans="1:12">
      <c r="A8" s="4">
        <v>45645</v>
      </c>
      <c r="B8" s="47" t="s">
        <v>24</v>
      </c>
      <c r="C8" s="5" t="s">
        <v>25</v>
      </c>
      <c r="D8" s="5" t="s">
        <v>26</v>
      </c>
      <c r="E8" s="6">
        <v>9118.7999999999993</v>
      </c>
      <c r="F8" s="7" t="s">
        <v>19</v>
      </c>
      <c r="G8" s="15"/>
      <c r="H8" s="36"/>
      <c r="I8" s="6">
        <v>9118.7999999999993</v>
      </c>
      <c r="J8" s="5"/>
      <c r="K8" s="24"/>
      <c r="L8" s="24"/>
    </row>
    <row r="9" spans="1:12">
      <c r="A9" s="4">
        <v>45670</v>
      </c>
      <c r="B9" s="47" t="s">
        <v>11</v>
      </c>
      <c r="C9" s="5" t="s">
        <v>12</v>
      </c>
      <c r="D9" s="5" t="s">
        <v>13</v>
      </c>
      <c r="E9" s="6">
        <v>7500</v>
      </c>
      <c r="F9" s="7" t="s">
        <v>19</v>
      </c>
      <c r="G9" s="15"/>
      <c r="H9" s="36"/>
      <c r="I9" s="6">
        <v>7500</v>
      </c>
      <c r="J9" s="5"/>
      <c r="K9" s="24"/>
      <c r="L9" s="24"/>
    </row>
    <row r="10" spans="1:12">
      <c r="A10" s="30">
        <v>45673</v>
      </c>
      <c r="B10" s="49" t="s">
        <v>27</v>
      </c>
      <c r="C10" s="18" t="s">
        <v>28</v>
      </c>
      <c r="D10" s="18" t="s">
        <v>29</v>
      </c>
      <c r="E10" s="31">
        <v>214</v>
      </c>
      <c r="F10" s="26" t="s">
        <v>30</v>
      </c>
      <c r="G10" s="15"/>
      <c r="H10" s="36">
        <v>214</v>
      </c>
      <c r="I10" s="6"/>
      <c r="J10" s="5"/>
      <c r="K10" s="24"/>
      <c r="L10" s="24"/>
    </row>
    <row r="11" spans="1:12">
      <c r="A11" s="4">
        <v>45691</v>
      </c>
      <c r="B11" s="47" t="s">
        <v>24</v>
      </c>
      <c r="C11" s="5" t="s">
        <v>25</v>
      </c>
      <c r="D11" s="5" t="s">
        <v>26</v>
      </c>
      <c r="E11" s="6">
        <v>9118.7999999999993</v>
      </c>
      <c r="F11" s="7" t="s">
        <v>19</v>
      </c>
      <c r="G11" s="15"/>
      <c r="H11" s="36"/>
      <c r="I11" s="6">
        <v>9118.7999999999993</v>
      </c>
      <c r="J11" s="5"/>
      <c r="K11" s="24"/>
      <c r="L11" s="24"/>
    </row>
    <row r="12" spans="1:12">
      <c r="A12" s="4">
        <v>45717</v>
      </c>
      <c r="B12" s="47" t="s">
        <v>24</v>
      </c>
      <c r="C12" s="5" t="s">
        <v>25</v>
      </c>
      <c r="D12" s="5" t="s">
        <v>26</v>
      </c>
      <c r="E12" s="6">
        <v>9118.7999999999993</v>
      </c>
      <c r="F12" s="7" t="s">
        <v>19</v>
      </c>
      <c r="G12" s="15"/>
      <c r="H12" s="36"/>
      <c r="I12" s="6">
        <v>9118.7999999999993</v>
      </c>
      <c r="J12" s="5"/>
      <c r="K12" s="24"/>
      <c r="L12" s="24"/>
    </row>
    <row r="13" spans="1:12">
      <c r="A13" s="27">
        <v>45735</v>
      </c>
      <c r="B13" s="50" t="s">
        <v>31</v>
      </c>
      <c r="C13" s="28" t="s">
        <v>32</v>
      </c>
      <c r="D13" s="28" t="s">
        <v>29</v>
      </c>
      <c r="E13" s="28">
        <v>1556.16</v>
      </c>
      <c r="F13" s="29"/>
      <c r="G13" s="15">
        <v>1556.16</v>
      </c>
      <c r="H13" s="36"/>
      <c r="I13" s="85"/>
      <c r="J13" s="28"/>
      <c r="K13" s="24"/>
      <c r="L13" s="24"/>
    </row>
    <row r="14" spans="1:12">
      <c r="A14" s="4">
        <v>45756</v>
      </c>
      <c r="B14" s="47" t="s">
        <v>24</v>
      </c>
      <c r="C14" s="5" t="s">
        <v>25</v>
      </c>
      <c r="D14" s="5" t="s">
        <v>26</v>
      </c>
      <c r="E14" s="6">
        <v>9118.7999999999993</v>
      </c>
      <c r="F14" s="7" t="s">
        <v>19</v>
      </c>
      <c r="G14" s="15"/>
      <c r="H14" s="36"/>
      <c r="I14" s="6">
        <v>9118.7999999999993</v>
      </c>
      <c r="J14" s="5"/>
      <c r="K14" s="17"/>
      <c r="L14" t="s">
        <v>14</v>
      </c>
    </row>
    <row r="15" spans="1:12">
      <c r="A15" s="4">
        <v>45757</v>
      </c>
      <c r="B15" s="47" t="s">
        <v>11</v>
      </c>
      <c r="C15" s="5" t="s">
        <v>12</v>
      </c>
      <c r="D15" s="5" t="s">
        <v>13</v>
      </c>
      <c r="E15" s="6">
        <v>5000</v>
      </c>
      <c r="F15" s="7" t="s">
        <v>19</v>
      </c>
      <c r="G15" s="15"/>
      <c r="H15" s="36"/>
      <c r="I15" s="6">
        <v>5000</v>
      </c>
      <c r="J15" s="5"/>
      <c r="L15" t="s">
        <v>30</v>
      </c>
    </row>
    <row r="16" spans="1:12">
      <c r="A16" s="32">
        <v>45773</v>
      </c>
      <c r="B16" s="49" t="s">
        <v>33</v>
      </c>
      <c r="C16" s="18" t="s">
        <v>34</v>
      </c>
      <c r="D16" s="18" t="s">
        <v>35</v>
      </c>
      <c r="E16" s="18">
        <v>6383.56</v>
      </c>
      <c r="F16" s="26" t="s">
        <v>30</v>
      </c>
      <c r="G16" s="15"/>
      <c r="H16" s="36">
        <v>6383.56</v>
      </c>
      <c r="I16" s="84"/>
      <c r="J16" s="25"/>
      <c r="L16" t="s">
        <v>18</v>
      </c>
    </row>
    <row r="17" spans="1:11">
      <c r="A17" s="30">
        <v>46151</v>
      </c>
      <c r="B17" s="49" t="s">
        <v>36</v>
      </c>
      <c r="C17" s="18" t="s">
        <v>37</v>
      </c>
      <c r="D17" s="18" t="s">
        <v>29</v>
      </c>
      <c r="E17" s="31">
        <v>70890</v>
      </c>
      <c r="F17" s="26" t="s">
        <v>30</v>
      </c>
      <c r="G17" s="15"/>
      <c r="H17" s="36">
        <v>70890</v>
      </c>
      <c r="I17" s="6"/>
      <c r="J17" s="18"/>
    </row>
    <row r="18" spans="1:11">
      <c r="A18" s="4">
        <v>45786</v>
      </c>
      <c r="B18" s="47" t="s">
        <v>36</v>
      </c>
      <c r="C18" s="5" t="s">
        <v>38</v>
      </c>
      <c r="D18" s="5" t="s">
        <v>29</v>
      </c>
      <c r="E18" s="6">
        <v>12055</v>
      </c>
      <c r="F18" s="7" t="s">
        <v>19</v>
      </c>
      <c r="G18" s="15"/>
      <c r="H18" s="36"/>
      <c r="I18" s="6">
        <v>12055</v>
      </c>
      <c r="J18" s="5"/>
    </row>
    <row r="19" spans="1:11">
      <c r="A19" s="30">
        <v>45792</v>
      </c>
      <c r="B19" s="49" t="s">
        <v>39</v>
      </c>
      <c r="C19" s="18" t="s">
        <v>40</v>
      </c>
      <c r="D19" s="18" t="s">
        <v>26</v>
      </c>
      <c r="E19" s="31">
        <v>1195.01</v>
      </c>
      <c r="F19" s="26" t="s">
        <v>30</v>
      </c>
      <c r="G19" s="15"/>
      <c r="H19" s="36">
        <v>1195.01</v>
      </c>
      <c r="I19" s="6"/>
      <c r="J19" s="18"/>
    </row>
    <row r="20" spans="1:11">
      <c r="A20" s="8">
        <v>45923</v>
      </c>
      <c r="B20" s="48" t="s">
        <v>41</v>
      </c>
      <c r="C20" s="9" t="s">
        <v>42</v>
      </c>
      <c r="D20" s="9" t="s">
        <v>29</v>
      </c>
      <c r="E20" s="15">
        <v>11540</v>
      </c>
      <c r="F20" s="11" t="s">
        <v>43</v>
      </c>
      <c r="G20" s="15">
        <v>11540</v>
      </c>
      <c r="H20" s="36"/>
      <c r="I20" s="6"/>
      <c r="J20" s="9"/>
      <c r="K20" s="37"/>
    </row>
    <row r="21" spans="1:11">
      <c r="A21" s="4">
        <v>45931</v>
      </c>
      <c r="B21" s="47" t="s">
        <v>27</v>
      </c>
      <c r="C21" s="5" t="s">
        <v>44</v>
      </c>
      <c r="D21" s="5" t="s">
        <v>26</v>
      </c>
      <c r="E21" s="6">
        <v>222.6</v>
      </c>
      <c r="F21" s="7" t="s">
        <v>19</v>
      </c>
      <c r="G21" s="15"/>
      <c r="H21" s="36"/>
      <c r="I21" s="6">
        <v>222.6</v>
      </c>
      <c r="J21" s="5"/>
      <c r="K21" s="37"/>
    </row>
    <row r="22" spans="1:11">
      <c r="A22" s="35">
        <v>45960</v>
      </c>
      <c r="B22" s="51" t="s">
        <v>27</v>
      </c>
      <c r="C22" s="5"/>
      <c r="D22" s="5"/>
      <c r="E22" s="6">
        <v>349.8</v>
      </c>
      <c r="F22" s="7" t="s">
        <v>14</v>
      </c>
      <c r="G22" s="15"/>
      <c r="H22" s="36"/>
      <c r="I22" s="6">
        <v>349.8</v>
      </c>
      <c r="J22" s="5"/>
      <c r="K22" s="37"/>
    </row>
    <row r="23" spans="1:11">
      <c r="A23" s="21">
        <v>45953</v>
      </c>
      <c r="B23" s="51" t="s">
        <v>27</v>
      </c>
      <c r="C23" s="5" t="s">
        <v>45</v>
      </c>
      <c r="D23" s="5" t="s">
        <v>29</v>
      </c>
      <c r="E23" s="6">
        <v>568.16</v>
      </c>
      <c r="F23" s="7" t="s">
        <v>19</v>
      </c>
      <c r="G23" s="15"/>
      <c r="H23" s="36"/>
      <c r="I23" s="6">
        <v>568.16</v>
      </c>
      <c r="J23" s="5"/>
    </row>
    <row r="24" spans="1:11">
      <c r="A24" s="4">
        <v>45936</v>
      </c>
      <c r="B24" s="47" t="s">
        <v>46</v>
      </c>
      <c r="C24" s="5" t="s">
        <v>47</v>
      </c>
      <c r="D24" s="5" t="s">
        <v>29</v>
      </c>
      <c r="E24" s="6">
        <v>2548.6999999999998</v>
      </c>
      <c r="F24" s="7" t="s">
        <v>19</v>
      </c>
      <c r="G24" s="15"/>
      <c r="H24" s="36"/>
      <c r="I24" s="6">
        <v>2548.6999999999998</v>
      </c>
      <c r="J24" s="5"/>
    </row>
    <row r="25" spans="1:11">
      <c r="A25" s="8">
        <v>45966</v>
      </c>
      <c r="B25" s="48" t="s">
        <v>48</v>
      </c>
      <c r="C25" s="9" t="s">
        <v>49</v>
      </c>
      <c r="D25" s="9" t="s">
        <v>50</v>
      </c>
      <c r="E25" s="10">
        <v>15000</v>
      </c>
      <c r="F25" s="11" t="s">
        <v>23</v>
      </c>
      <c r="G25" s="15">
        <v>15000</v>
      </c>
      <c r="H25" s="36"/>
      <c r="I25" s="6"/>
      <c r="J25" s="9"/>
    </row>
    <row r="26" spans="1:11">
      <c r="A26" s="4">
        <v>45973</v>
      </c>
      <c r="B26" s="47" t="s">
        <v>36</v>
      </c>
      <c r="C26" s="5" t="s">
        <v>38</v>
      </c>
      <c r="D26" s="5" t="s">
        <v>29</v>
      </c>
      <c r="E26" s="6">
        <v>66356</v>
      </c>
      <c r="F26" s="7" t="s">
        <v>19</v>
      </c>
      <c r="G26" s="15"/>
      <c r="H26" s="36"/>
      <c r="I26" s="6">
        <v>66356</v>
      </c>
      <c r="J26" s="5"/>
    </row>
    <row r="27" spans="1:11">
      <c r="A27" s="4">
        <v>45980</v>
      </c>
      <c r="B27" s="47" t="s">
        <v>31</v>
      </c>
      <c r="C27" s="5" t="s">
        <v>51</v>
      </c>
      <c r="D27" s="5" t="s">
        <v>26</v>
      </c>
      <c r="E27" s="6">
        <v>431.19</v>
      </c>
      <c r="F27" s="7" t="s">
        <v>14</v>
      </c>
      <c r="G27" s="15"/>
      <c r="H27" s="36"/>
      <c r="I27" s="6">
        <v>431</v>
      </c>
      <c r="J27" s="5"/>
    </row>
    <row r="28" spans="1:11">
      <c r="A28" s="4">
        <v>45981</v>
      </c>
      <c r="B28" s="47" t="s">
        <v>11</v>
      </c>
      <c r="C28" s="5" t="s">
        <v>12</v>
      </c>
      <c r="D28" s="5" t="s">
        <v>13</v>
      </c>
      <c r="E28" s="6">
        <v>2500</v>
      </c>
      <c r="F28" s="7" t="s">
        <v>19</v>
      </c>
      <c r="G28" s="15"/>
      <c r="H28" s="36"/>
      <c r="I28" s="6">
        <v>2500</v>
      </c>
      <c r="J28" s="5"/>
    </row>
    <row r="29" spans="1:11">
      <c r="A29" s="8">
        <v>45981</v>
      </c>
      <c r="B29" s="48" t="s">
        <v>52</v>
      </c>
      <c r="C29" s="9" t="s">
        <v>53</v>
      </c>
      <c r="D29" s="9" t="s">
        <v>35</v>
      </c>
      <c r="E29" s="15">
        <v>101.34</v>
      </c>
      <c r="F29" s="11" t="s">
        <v>23</v>
      </c>
      <c r="G29" s="15">
        <v>101.34</v>
      </c>
      <c r="H29" s="36"/>
      <c r="I29" s="6"/>
      <c r="J29" s="9"/>
    </row>
    <row r="30" spans="1:11">
      <c r="A30" s="8">
        <v>45985</v>
      </c>
      <c r="B30" s="48" t="s">
        <v>54</v>
      </c>
      <c r="C30" s="9" t="s">
        <v>55</v>
      </c>
      <c r="D30" s="9" t="s">
        <v>29</v>
      </c>
      <c r="E30" s="15">
        <v>639.20000000000005</v>
      </c>
      <c r="F30" s="11" t="s">
        <v>23</v>
      </c>
      <c r="G30" s="15">
        <v>639.20000000000005</v>
      </c>
      <c r="H30" s="36"/>
      <c r="I30" s="6"/>
      <c r="J30" s="5"/>
    </row>
    <row r="31" spans="1:11">
      <c r="A31" s="4">
        <v>45987</v>
      </c>
      <c r="B31" s="47" t="s">
        <v>52</v>
      </c>
      <c r="C31" s="5" t="s">
        <v>56</v>
      </c>
      <c r="D31" s="5" t="s">
        <v>29</v>
      </c>
      <c r="E31" s="6">
        <v>235.89</v>
      </c>
      <c r="F31" s="7" t="s">
        <v>19</v>
      </c>
      <c r="G31" s="15"/>
      <c r="H31" s="36"/>
      <c r="I31" s="6">
        <v>235.89</v>
      </c>
      <c r="J31" s="5"/>
    </row>
    <row r="32" spans="1:11">
      <c r="A32" s="8">
        <v>45993</v>
      </c>
      <c r="B32" s="48" t="s">
        <v>57</v>
      </c>
      <c r="C32" s="9" t="s">
        <v>58</v>
      </c>
      <c r="D32" s="9" t="s">
        <v>50</v>
      </c>
      <c r="E32" s="10">
        <v>3905</v>
      </c>
      <c r="F32" s="11" t="s">
        <v>18</v>
      </c>
      <c r="G32" s="15">
        <v>3905</v>
      </c>
      <c r="H32" s="36"/>
      <c r="I32" s="6"/>
      <c r="J32" s="9"/>
    </row>
    <row r="33" spans="1:11">
      <c r="A33" s="8">
        <v>45993</v>
      </c>
      <c r="B33" s="48" t="s">
        <v>57</v>
      </c>
      <c r="C33" s="9" t="s">
        <v>58</v>
      </c>
      <c r="D33" s="9" t="s">
        <v>50</v>
      </c>
      <c r="E33" s="15">
        <v>8343.9</v>
      </c>
      <c r="F33" s="11" t="s">
        <v>23</v>
      </c>
      <c r="G33" s="15">
        <v>8343.9</v>
      </c>
      <c r="H33" s="36"/>
      <c r="I33" s="6"/>
      <c r="J33" s="9"/>
    </row>
    <row r="34" spans="1:11">
      <c r="A34" s="8">
        <v>45994</v>
      </c>
      <c r="B34" s="48" t="s">
        <v>59</v>
      </c>
      <c r="C34" s="9" t="s">
        <v>60</v>
      </c>
      <c r="D34" s="9" t="s">
        <v>29</v>
      </c>
      <c r="E34" s="10">
        <v>124.47</v>
      </c>
      <c r="F34" s="11" t="s">
        <v>18</v>
      </c>
      <c r="G34" s="15">
        <v>124.47</v>
      </c>
      <c r="H34" s="36"/>
      <c r="I34" s="6"/>
      <c r="J34" s="9"/>
    </row>
    <row r="35" spans="1:11">
      <c r="A35" s="8">
        <v>45994</v>
      </c>
      <c r="B35" s="48" t="s">
        <v>52</v>
      </c>
      <c r="C35" s="9" t="s">
        <v>61</v>
      </c>
      <c r="D35" s="9" t="s">
        <v>50</v>
      </c>
      <c r="E35" s="15">
        <v>401.93</v>
      </c>
      <c r="F35" s="11" t="s">
        <v>23</v>
      </c>
      <c r="G35" s="15">
        <v>401.93</v>
      </c>
      <c r="H35" s="36"/>
      <c r="I35" s="6"/>
      <c r="J35" s="9"/>
    </row>
    <row r="36" spans="1:11">
      <c r="A36" s="8">
        <v>45999</v>
      </c>
      <c r="B36" s="48" t="s">
        <v>62</v>
      </c>
      <c r="C36" s="9" t="s">
        <v>58</v>
      </c>
      <c r="D36" s="9" t="s">
        <v>50</v>
      </c>
      <c r="E36" s="15">
        <v>133.5</v>
      </c>
      <c r="F36" s="11" t="s">
        <v>23</v>
      </c>
      <c r="G36" s="15">
        <v>133.5</v>
      </c>
      <c r="H36" s="36"/>
      <c r="I36" s="6"/>
      <c r="J36" s="9"/>
    </row>
    <row r="37" spans="1:11">
      <c r="A37" s="4">
        <v>46009</v>
      </c>
      <c r="B37" s="47" t="s">
        <v>63</v>
      </c>
      <c r="C37" s="5" t="s">
        <v>64</v>
      </c>
      <c r="D37" s="5" t="s">
        <v>29</v>
      </c>
      <c r="E37" s="16">
        <v>115.12</v>
      </c>
      <c r="F37" s="7" t="s">
        <v>19</v>
      </c>
      <c r="G37" s="15"/>
      <c r="H37" s="36"/>
      <c r="I37" s="6">
        <v>115.12</v>
      </c>
      <c r="J37" s="5"/>
    </row>
    <row r="38" spans="1:11">
      <c r="A38" s="20">
        <v>46375</v>
      </c>
      <c r="B38" s="47" t="s">
        <v>11</v>
      </c>
      <c r="C38" s="5" t="s">
        <v>12</v>
      </c>
      <c r="D38" s="5" t="s">
        <v>13</v>
      </c>
      <c r="E38" s="16">
        <v>3500</v>
      </c>
      <c r="F38" s="7" t="s">
        <v>19</v>
      </c>
      <c r="G38" s="15"/>
      <c r="H38" s="36"/>
      <c r="I38" s="6">
        <v>3500</v>
      </c>
      <c r="J38" s="5"/>
    </row>
    <row r="39" spans="1:11">
      <c r="A39" s="8">
        <v>46000</v>
      </c>
      <c r="B39" s="48" t="s">
        <v>62</v>
      </c>
      <c r="C39" s="9" t="s">
        <v>58</v>
      </c>
      <c r="D39" s="9" t="s">
        <v>50</v>
      </c>
      <c r="E39" s="15">
        <v>603</v>
      </c>
      <c r="F39" s="11" t="s">
        <v>23</v>
      </c>
      <c r="G39" s="15">
        <v>603</v>
      </c>
      <c r="H39" s="36"/>
      <c r="I39" s="6"/>
      <c r="J39" s="9"/>
    </row>
    <row r="40" spans="1:11">
      <c r="A40" s="8">
        <v>46021</v>
      </c>
      <c r="B40" s="48" t="s">
        <v>65</v>
      </c>
      <c r="C40" s="9" t="s">
        <v>66</v>
      </c>
      <c r="D40" s="9" t="s">
        <v>67</v>
      </c>
      <c r="E40" s="15">
        <v>15819</v>
      </c>
      <c r="F40" s="11" t="s">
        <v>23</v>
      </c>
      <c r="G40" s="15">
        <v>15819</v>
      </c>
      <c r="H40" s="36"/>
      <c r="I40" s="6"/>
      <c r="J40" s="9"/>
    </row>
    <row r="41" spans="1:11">
      <c r="A41" s="8">
        <v>46036</v>
      </c>
      <c r="B41" s="48" t="s">
        <v>68</v>
      </c>
      <c r="C41" s="9" t="s">
        <v>69</v>
      </c>
      <c r="D41" s="9" t="s">
        <v>67</v>
      </c>
      <c r="E41" s="15">
        <v>4925.24</v>
      </c>
      <c r="F41" s="11" t="s">
        <v>18</v>
      </c>
      <c r="G41" s="15">
        <v>4925.24</v>
      </c>
      <c r="H41" s="36"/>
      <c r="I41" s="6"/>
      <c r="J41" s="9"/>
    </row>
    <row r="42" spans="1:11">
      <c r="A42" s="30">
        <v>46046</v>
      </c>
      <c r="B42" s="49" t="s">
        <v>70</v>
      </c>
      <c r="C42" s="18" t="s">
        <v>71</v>
      </c>
      <c r="D42" s="18" t="s">
        <v>26</v>
      </c>
      <c r="E42" s="36">
        <v>848.42</v>
      </c>
      <c r="F42" s="26" t="s">
        <v>30</v>
      </c>
      <c r="G42" s="15"/>
      <c r="H42" s="36">
        <v>848.42</v>
      </c>
      <c r="I42" s="6"/>
      <c r="J42" s="18"/>
    </row>
    <row r="43" spans="1:11">
      <c r="A43" s="4">
        <v>46021</v>
      </c>
      <c r="B43" s="47" t="s">
        <v>36</v>
      </c>
      <c r="C43" s="5" t="s">
        <v>38</v>
      </c>
      <c r="D43" s="5" t="s">
        <v>29</v>
      </c>
      <c r="E43" s="16">
        <v>16589</v>
      </c>
      <c r="F43" s="7" t="s">
        <v>19</v>
      </c>
      <c r="G43" s="15"/>
      <c r="H43" s="36"/>
      <c r="I43" s="6">
        <v>16589</v>
      </c>
      <c r="J43" s="5"/>
    </row>
    <row r="44" spans="1:11">
      <c r="A44" s="21">
        <v>46054</v>
      </c>
      <c r="B44" s="33" t="s">
        <v>27</v>
      </c>
      <c r="C44" s="5" t="s">
        <v>72</v>
      </c>
      <c r="D44" s="5" t="s">
        <v>29</v>
      </c>
      <c r="E44" s="16">
        <v>477</v>
      </c>
      <c r="F44" s="7" t="s">
        <v>19</v>
      </c>
      <c r="G44" s="15"/>
      <c r="H44" s="36"/>
      <c r="I44" s="6">
        <v>477</v>
      </c>
      <c r="J44" s="5"/>
    </row>
    <row r="45" spans="1:11">
      <c r="A45" s="21">
        <v>46070</v>
      </c>
      <c r="B45" s="33" t="s">
        <v>73</v>
      </c>
      <c r="C45" s="5" t="s">
        <v>74</v>
      </c>
      <c r="D45" s="5" t="s">
        <v>29</v>
      </c>
      <c r="E45" s="16">
        <v>4251.62</v>
      </c>
      <c r="F45" s="7" t="s">
        <v>19</v>
      </c>
      <c r="G45" s="15"/>
      <c r="H45" s="36"/>
      <c r="I45" s="6">
        <v>4251.62</v>
      </c>
      <c r="J45" s="5"/>
    </row>
    <row r="46" spans="1:11">
      <c r="A46" s="4">
        <v>46078</v>
      </c>
      <c r="B46" s="47" t="s">
        <v>75</v>
      </c>
      <c r="C46" s="5" t="s">
        <v>76</v>
      </c>
      <c r="D46" s="5" t="s">
        <v>26</v>
      </c>
      <c r="E46" s="16">
        <v>291.12</v>
      </c>
      <c r="F46" s="7" t="s">
        <v>19</v>
      </c>
      <c r="G46" s="15"/>
      <c r="H46" s="36"/>
      <c r="I46" s="6">
        <v>291.12</v>
      </c>
      <c r="J46" s="5"/>
      <c r="K46" t="s">
        <v>77</v>
      </c>
    </row>
    <row r="47" spans="1:11">
      <c r="A47" s="21">
        <v>46083</v>
      </c>
      <c r="B47" s="33" t="s">
        <v>78</v>
      </c>
      <c r="C47" s="5" t="s">
        <v>79</v>
      </c>
      <c r="D47" s="5" t="s">
        <v>26</v>
      </c>
      <c r="E47" s="16">
        <v>2500</v>
      </c>
      <c r="F47" s="7" t="s">
        <v>19</v>
      </c>
      <c r="G47" s="15"/>
      <c r="H47" s="36"/>
      <c r="I47" s="6">
        <v>2500</v>
      </c>
      <c r="J47" s="5"/>
    </row>
    <row r="48" spans="1:11">
      <c r="A48" s="21">
        <v>46085</v>
      </c>
      <c r="B48" s="33" t="s">
        <v>27</v>
      </c>
      <c r="C48" s="5" t="s">
        <v>80</v>
      </c>
      <c r="D48" s="5" t="s">
        <v>26</v>
      </c>
      <c r="E48" s="16">
        <v>360.4</v>
      </c>
      <c r="F48" s="7" t="s">
        <v>19</v>
      </c>
      <c r="G48" s="15"/>
      <c r="H48" s="36"/>
      <c r="I48" s="6">
        <v>360.4</v>
      </c>
      <c r="J48" s="5"/>
    </row>
    <row r="49" spans="1:12">
      <c r="A49" s="21">
        <v>46098</v>
      </c>
      <c r="B49" s="33" t="s">
        <v>11</v>
      </c>
      <c r="C49" s="5" t="s">
        <v>81</v>
      </c>
      <c r="D49" s="5" t="s">
        <v>82</v>
      </c>
      <c r="E49" s="16">
        <v>1500</v>
      </c>
      <c r="F49" s="7" t="s">
        <v>19</v>
      </c>
      <c r="G49" s="15"/>
      <c r="H49" s="36"/>
      <c r="I49" s="6">
        <v>1500</v>
      </c>
      <c r="J49" s="5"/>
    </row>
    <row r="50" spans="1:12">
      <c r="A50" s="21">
        <v>46098</v>
      </c>
      <c r="B50" s="33" t="s">
        <v>27</v>
      </c>
      <c r="C50" s="5" t="s">
        <v>83</v>
      </c>
      <c r="D50" s="5" t="s">
        <v>26</v>
      </c>
      <c r="E50" s="16">
        <v>286.2</v>
      </c>
      <c r="F50" s="7" t="s">
        <v>19</v>
      </c>
      <c r="G50" s="15"/>
      <c r="H50" s="36"/>
      <c r="I50" s="6">
        <v>286.2</v>
      </c>
      <c r="J50" s="5"/>
    </row>
    <row r="51" spans="1:12">
      <c r="A51" s="21">
        <v>46125</v>
      </c>
      <c r="B51" s="33" t="s">
        <v>84</v>
      </c>
      <c r="C51" s="5" t="s">
        <v>85</v>
      </c>
      <c r="D51" s="5" t="s">
        <v>26</v>
      </c>
      <c r="E51" s="16">
        <v>874.5</v>
      </c>
      <c r="F51" s="7" t="s">
        <v>19</v>
      </c>
      <c r="G51" s="15"/>
      <c r="H51" s="36"/>
      <c r="I51" s="6">
        <v>874.5</v>
      </c>
      <c r="J51" s="5"/>
    </row>
    <row r="52" spans="1:12">
      <c r="A52" s="21">
        <v>46133</v>
      </c>
      <c r="B52" s="23" t="s">
        <v>86</v>
      </c>
      <c r="C52" s="5" t="s">
        <v>87</v>
      </c>
      <c r="D52" s="5" t="s">
        <v>13</v>
      </c>
      <c r="E52" s="16">
        <v>85.43</v>
      </c>
      <c r="F52" s="7" t="s">
        <v>14</v>
      </c>
      <c r="G52" s="15"/>
      <c r="H52" s="36"/>
      <c r="I52" s="6">
        <v>85.43</v>
      </c>
      <c r="J52" s="5"/>
    </row>
    <row r="53" spans="1:12">
      <c r="A53" s="21">
        <v>46141</v>
      </c>
      <c r="B53" s="33" t="s">
        <v>88</v>
      </c>
      <c r="C53" s="5" t="s">
        <v>89</v>
      </c>
      <c r="D53" s="5" t="s">
        <v>26</v>
      </c>
      <c r="E53" s="16">
        <v>4400</v>
      </c>
      <c r="F53" s="7" t="s">
        <v>19</v>
      </c>
      <c r="G53" s="15"/>
      <c r="H53" s="36"/>
      <c r="I53" s="6">
        <v>4400</v>
      </c>
      <c r="J53" s="5"/>
    </row>
    <row r="54" spans="1:12">
      <c r="A54" s="22">
        <v>46150</v>
      </c>
      <c r="B54" s="34" t="s">
        <v>90</v>
      </c>
      <c r="C54" s="9" t="s">
        <v>91</v>
      </c>
      <c r="D54" s="9" t="s">
        <v>26</v>
      </c>
      <c r="E54" s="15">
        <v>411.03</v>
      </c>
      <c r="F54" s="11" t="s">
        <v>23</v>
      </c>
      <c r="G54" s="15">
        <v>411.03</v>
      </c>
      <c r="H54" s="36"/>
      <c r="I54" s="6"/>
      <c r="J54" s="5"/>
    </row>
    <row r="55" spans="1:12">
      <c r="A55" s="21">
        <v>46170</v>
      </c>
      <c r="B55" s="33" t="s">
        <v>88</v>
      </c>
      <c r="C55" s="5" t="s">
        <v>89</v>
      </c>
      <c r="D55" s="5" t="s">
        <v>26</v>
      </c>
      <c r="E55" s="16">
        <v>9778.7999999999993</v>
      </c>
      <c r="F55" s="7" t="s">
        <v>19</v>
      </c>
      <c r="G55" s="15"/>
      <c r="H55" s="36"/>
      <c r="I55" s="6">
        <v>9778.7999999999993</v>
      </c>
      <c r="J55" s="5"/>
      <c r="L55" t="s">
        <v>92</v>
      </c>
    </row>
    <row r="56" spans="1:12">
      <c r="A56" s="21">
        <v>46171</v>
      </c>
      <c r="B56" s="33" t="s">
        <v>27</v>
      </c>
      <c r="C56" s="5" t="s">
        <v>93</v>
      </c>
      <c r="D56" s="5" t="s">
        <v>26</v>
      </c>
      <c r="E56" s="16">
        <v>614.79999999999995</v>
      </c>
      <c r="F56" s="7" t="s">
        <v>19</v>
      </c>
      <c r="G56" s="15"/>
      <c r="H56" s="36"/>
      <c r="I56" s="6">
        <v>614.79999999999995</v>
      </c>
      <c r="J56" s="5"/>
    </row>
    <row r="57" spans="1:12" ht="15" thickBot="1">
      <c r="C57" s="56"/>
      <c r="D57" s="56"/>
      <c r="E57" s="56"/>
      <c r="F57" s="57"/>
      <c r="G57" s="80"/>
      <c r="H57" s="73"/>
      <c r="I57" s="86"/>
      <c r="J57" s="56"/>
    </row>
    <row r="58" spans="1:12">
      <c r="A58" s="58"/>
      <c r="B58" s="59"/>
      <c r="C58" s="91" t="s">
        <v>94</v>
      </c>
      <c r="D58" s="60"/>
      <c r="E58" s="61"/>
      <c r="F58" s="62"/>
      <c r="G58" s="81"/>
      <c r="H58" s="74"/>
      <c r="I58" s="87"/>
      <c r="J58" s="63"/>
    </row>
    <row r="59" spans="1:12">
      <c r="A59" s="64"/>
      <c r="B59" s="38"/>
      <c r="C59" s="53"/>
      <c r="D59" s="53"/>
      <c r="E59" s="53"/>
      <c r="F59" s="55"/>
      <c r="G59" s="15">
        <f>SUM(G2:G56)</f>
        <v>88093.76999999999</v>
      </c>
      <c r="H59" s="36">
        <f>SUM(H2:H56)</f>
        <v>79530.989999999991</v>
      </c>
      <c r="I59" s="6">
        <f>SUM(I2:I56)</f>
        <v>202366.34</v>
      </c>
      <c r="J59" s="92">
        <f>SUM(G59:I59)</f>
        <v>369991.1</v>
      </c>
    </row>
    <row r="60" spans="1:12">
      <c r="A60" s="66"/>
      <c r="B60" s="38"/>
      <c r="C60" s="53" t="s">
        <v>95</v>
      </c>
      <c r="D60" s="53"/>
      <c r="E60" s="54"/>
      <c r="F60" s="55"/>
      <c r="G60" s="15">
        <v>68400</v>
      </c>
      <c r="H60" s="36"/>
      <c r="I60" s="6">
        <v>273600</v>
      </c>
      <c r="J60" s="65"/>
      <c r="K60" s="19"/>
    </row>
    <row r="61" spans="1:12">
      <c r="A61" s="64"/>
      <c r="B61" s="38"/>
      <c r="C61" s="53" t="s">
        <v>96</v>
      </c>
      <c r="D61" s="53"/>
      <c r="E61" s="53"/>
      <c r="F61" s="55"/>
      <c r="G61" s="15">
        <f>SUM(G60-G59)</f>
        <v>-19693.76999999999</v>
      </c>
      <c r="H61" s="36"/>
      <c r="I61" s="6">
        <f>I60-I59</f>
        <v>71233.66</v>
      </c>
      <c r="J61" s="65"/>
    </row>
    <row r="62" spans="1:12" ht="15" thickBot="1">
      <c r="A62" s="67"/>
      <c r="B62" s="68"/>
      <c r="C62" s="69"/>
      <c r="D62" s="69"/>
      <c r="E62" s="69"/>
      <c r="F62" s="70"/>
      <c r="G62" s="82"/>
      <c r="H62" s="75"/>
      <c r="I62" s="88"/>
      <c r="J62" s="71"/>
    </row>
    <row r="63" spans="1:12">
      <c r="A63" s="39" t="s">
        <v>97</v>
      </c>
      <c r="B63" s="40"/>
      <c r="C63" s="41"/>
      <c r="D63" s="41"/>
      <c r="E63" s="42"/>
      <c r="F63" s="43"/>
      <c r="G63" s="76"/>
      <c r="H63" s="76"/>
      <c r="I63" s="89"/>
      <c r="J63" s="44"/>
    </row>
    <row r="64" spans="1:12">
      <c r="C64" s="12" t="s">
        <v>98</v>
      </c>
      <c r="D64" s="12" t="s">
        <v>99</v>
      </c>
      <c r="F64" s="1" t="s">
        <v>14</v>
      </c>
      <c r="G64" s="77"/>
      <c r="H64" s="77"/>
      <c r="I64" s="90"/>
    </row>
    <row r="65" spans="3:11">
      <c r="C65" s="12" t="s">
        <v>100</v>
      </c>
      <c r="D65" s="12" t="s">
        <v>99</v>
      </c>
      <c r="F65" s="1" t="s">
        <v>14</v>
      </c>
      <c r="G65" s="77"/>
      <c r="H65" s="77"/>
      <c r="I65" s="90"/>
    </row>
    <row r="66" spans="3:11">
      <c r="C66" s="12" t="s">
        <v>101</v>
      </c>
      <c r="D66" s="12" t="s">
        <v>99</v>
      </c>
      <c r="F66" s="1" t="s">
        <v>14</v>
      </c>
      <c r="G66" s="77"/>
      <c r="H66" s="77"/>
      <c r="I66" s="90"/>
    </row>
    <row r="67" spans="3:11">
      <c r="C67" s="12" t="s">
        <v>102</v>
      </c>
      <c r="D67" s="12" t="s">
        <v>103</v>
      </c>
      <c r="G67" s="77"/>
      <c r="H67" s="77"/>
      <c r="I67" s="90"/>
    </row>
    <row r="68" spans="3:11">
      <c r="C68" s="12" t="s">
        <v>104</v>
      </c>
      <c r="D68" s="12" t="s">
        <v>103</v>
      </c>
      <c r="G68" s="77"/>
      <c r="H68" s="77"/>
      <c r="I68" s="90"/>
    </row>
    <row r="69" spans="3:11">
      <c r="G69" s="77"/>
      <c r="H69" s="77"/>
      <c r="I69" s="90"/>
    </row>
    <row r="70" spans="3:11">
      <c r="G70" s="77"/>
      <c r="H70" s="77"/>
      <c r="I70" s="90"/>
    </row>
    <row r="71" spans="3:11">
      <c r="G71" s="77"/>
      <c r="H71" s="77"/>
      <c r="I71" s="90"/>
    </row>
    <row r="72" spans="3:11">
      <c r="G72" s="77"/>
      <c r="H72" s="77"/>
      <c r="I72" s="90"/>
    </row>
    <row r="73" spans="3:11">
      <c r="G73" s="77"/>
      <c r="H73" s="77"/>
      <c r="I73" s="90"/>
      <c r="K73" s="19">
        <v>273600</v>
      </c>
    </row>
    <row r="74" spans="3:11">
      <c r="G74" s="77"/>
      <c r="H74" s="77"/>
      <c r="I74" s="90"/>
    </row>
    <row r="75" spans="3:11">
      <c r="G75" s="77"/>
      <c r="H75" s="77"/>
      <c r="I75" s="90"/>
    </row>
    <row r="76" spans="3:11">
      <c r="E76" s="14">
        <f>SUM( E2:E60)</f>
        <v>370261.2900000001</v>
      </c>
      <c r="G76" s="77"/>
      <c r="H76" s="77"/>
      <c r="I76" s="90"/>
    </row>
    <row r="77" spans="3:11">
      <c r="G77" s="77"/>
      <c r="H77" s="77"/>
      <c r="I77" s="90"/>
    </row>
    <row r="78" spans="3:11">
      <c r="G78" s="77"/>
      <c r="H78" s="77"/>
      <c r="I78" s="90"/>
    </row>
    <row r="79" spans="3:11">
      <c r="G79" s="77"/>
      <c r="H79" s="77"/>
      <c r="I79" s="90"/>
    </row>
    <row r="80" spans="3:11">
      <c r="G80" s="77"/>
      <c r="H80" s="77"/>
      <c r="I80" s="90"/>
    </row>
  </sheetData>
  <dataValidations count="1">
    <dataValidation type="list" allowBlank="1" showInputMessage="1" showErrorMessage="1" sqref="F76:F1048576 F46 F58 F52 F63:F72 F1:F43 F60" xr:uid="{F0048442-ED88-4351-8EBA-FF8CB7B52EF1}">
      <formula1>$L$14:$L$16</formula1>
    </dataValidation>
  </dataValidation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474b029-8a4b-451c-ae78-e82c4205a788">
      <Terms xmlns="http://schemas.microsoft.com/office/infopath/2007/PartnerControls"/>
    </lcf76f155ced4ddcb4097134ff3c332f>
    <TaxCatchAll xmlns="007aa212-614b-4b84-be07-3ef1e52ef3e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3B27309AD06E49B591B6489909D4CE" ma:contentTypeVersion="16" ma:contentTypeDescription="Create a new document." ma:contentTypeScope="" ma:versionID="7adada8ecb34bc004b305ac89ea8a70a">
  <xsd:schema xmlns:xsd="http://www.w3.org/2001/XMLSchema" xmlns:xs="http://www.w3.org/2001/XMLSchema" xmlns:p="http://schemas.microsoft.com/office/2006/metadata/properties" xmlns:ns2="5474b029-8a4b-451c-ae78-e82c4205a788" xmlns:ns3="007aa212-614b-4b84-be07-3ef1e52ef3e1" targetNamespace="http://schemas.microsoft.com/office/2006/metadata/properties" ma:root="true" ma:fieldsID="40a2467bcc1aa1ce7b898c8f32174463" ns2:_="" ns3:_="">
    <xsd:import namespace="5474b029-8a4b-451c-ae78-e82c4205a788"/>
    <xsd:import namespace="007aa212-614b-4b84-be07-3ef1e52ef3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74b029-8a4b-451c-ae78-e82c4205a7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aef4771e-0232-41a8-9629-264a75cb733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7aa212-614b-4b84-be07-3ef1e52ef3e1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5eca9b-29e8-47b9-9c1c-63f321827d6d}" ma:internalName="TaxCatchAll" ma:showField="CatchAllData" ma:web="007aa212-614b-4b84-be07-3ef1e52ef3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7EA2D1B-8686-4610-9309-5602FFE2CE2F}"/>
</file>

<file path=customXml/itemProps2.xml><?xml version="1.0" encoding="utf-8"?>
<ds:datastoreItem xmlns:ds="http://schemas.openxmlformats.org/officeDocument/2006/customXml" ds:itemID="{C23E9A34-E9FA-4223-A3D9-856F1EF8A085}"/>
</file>

<file path=customXml/itemProps3.xml><?xml version="1.0" encoding="utf-8"?>
<ds:datastoreItem xmlns:ds="http://schemas.openxmlformats.org/officeDocument/2006/customXml" ds:itemID="{34A282AD-A746-4BEE-8ECF-96237CF48B3C}"/>
</file>

<file path=docMetadata/LabelInfo.xml><?xml version="1.0" encoding="utf-8"?>
<clbl:labelList xmlns:clbl="http://schemas.microsoft.com/office/2020/mipLabelMetadata">
  <clbl:label id="{f2c50fb1-e7d1-4546-b6ef-e9f8ecf99a0d}" enabled="1" method="Standard" siteId="{5f3c74de-3383-4514-9021-08b87c86872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Adams, Kyle</cp:lastModifiedBy>
  <cp:revision/>
  <dcterms:created xsi:type="dcterms:W3CDTF">2025-12-03T12:46:15Z</dcterms:created>
  <dcterms:modified xsi:type="dcterms:W3CDTF">2026-08-21T16:56:37Z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2c50fb1-e7d1-4546-b6ef-e9f8ecf99a0d_Enabled">
    <vt:lpwstr>true</vt:lpwstr>
  </property>
  <property fmtid="{D5CDD505-2E9C-101B-9397-08002B2CF9AE}" pid="3" name="MSIP_Label_f2c50fb1-e7d1-4546-b6ef-e9f8ecf99a0d_SetDate">
    <vt:lpwstr>2025-12-03T13:31:14Z</vt:lpwstr>
  </property>
  <property fmtid="{D5CDD505-2E9C-101B-9397-08002B2CF9AE}" pid="4" name="MSIP_Label_f2c50fb1-e7d1-4546-b6ef-e9f8ecf99a0d_Method">
    <vt:lpwstr>Standard</vt:lpwstr>
  </property>
  <property fmtid="{D5CDD505-2E9C-101B-9397-08002B2CF9AE}" pid="5" name="MSIP_Label_f2c50fb1-e7d1-4546-b6ef-e9f8ecf99a0d_Name">
    <vt:lpwstr>defa4170-0d19-0005-0004-bc88714345d2</vt:lpwstr>
  </property>
  <property fmtid="{D5CDD505-2E9C-101B-9397-08002B2CF9AE}" pid="6" name="MSIP_Label_f2c50fb1-e7d1-4546-b6ef-e9f8ecf99a0d_SiteId">
    <vt:lpwstr>5f3c74de-3383-4514-9021-08b87c868727</vt:lpwstr>
  </property>
  <property fmtid="{D5CDD505-2E9C-101B-9397-08002B2CF9AE}" pid="7" name="MSIP_Label_f2c50fb1-e7d1-4546-b6ef-e9f8ecf99a0d_ActionId">
    <vt:lpwstr>495803db-4381-4135-9210-97ab7ebb8e08</vt:lpwstr>
  </property>
  <property fmtid="{D5CDD505-2E9C-101B-9397-08002B2CF9AE}" pid="8" name="MSIP_Label_f2c50fb1-e7d1-4546-b6ef-e9f8ecf99a0d_ContentBits">
    <vt:lpwstr>0</vt:lpwstr>
  </property>
  <property fmtid="{D5CDD505-2E9C-101B-9397-08002B2CF9AE}" pid="9" name="MSIP_Label_f2c50fb1-e7d1-4546-b6ef-e9f8ecf99a0d_Tag">
    <vt:lpwstr>10, 3, 0, 1</vt:lpwstr>
  </property>
  <property fmtid="{D5CDD505-2E9C-101B-9397-08002B2CF9AE}" pid="10" name="MediaServiceImageTags">
    <vt:lpwstr/>
  </property>
  <property fmtid="{D5CDD505-2E9C-101B-9397-08002B2CF9AE}" pid="11" name="ContentTypeId">
    <vt:lpwstr>0x0101002F3B27309AD06E49B591B6489909D4CE</vt:lpwstr>
  </property>
</Properties>
</file>